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195" windowHeight="7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Sheet1!$A$1:$T$47</definedName>
  </definedNames>
  <calcPr calcId="125725"/>
</workbook>
</file>

<file path=xl/calcChain.xml><?xml version="1.0" encoding="utf-8"?>
<calcChain xmlns="http://schemas.openxmlformats.org/spreadsheetml/2006/main">
  <c r="H44" i="1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M47"/>
  <c r="T47"/>
  <c r="O34"/>
  <c r="K34"/>
  <c r="K11"/>
  <c r="O11" s="1"/>
  <c r="O14"/>
  <c r="K14"/>
  <c r="K19"/>
  <c r="O19" s="1"/>
  <c r="K13"/>
  <c r="O13" s="1"/>
  <c r="O12"/>
  <c r="K10"/>
  <c r="K44"/>
  <c r="K43"/>
  <c r="O43" s="1"/>
  <c r="K42"/>
  <c r="O42" s="1"/>
  <c r="K41"/>
  <c r="O41" s="1"/>
  <c r="K40"/>
  <c r="O40" s="1"/>
  <c r="K39"/>
  <c r="O39" s="1"/>
  <c r="K38"/>
  <c r="O38" s="1"/>
  <c r="K37"/>
  <c r="O37" s="1"/>
  <c r="K36"/>
  <c r="O36" s="1"/>
  <c r="K35"/>
  <c r="O35" s="1"/>
  <c r="K33"/>
  <c r="O33" s="1"/>
  <c r="K32"/>
  <c r="O32" s="1"/>
  <c r="K31"/>
  <c r="O31" s="1"/>
  <c r="K30"/>
  <c r="O30" s="1"/>
  <c r="K29"/>
  <c r="O29" s="1"/>
  <c r="K28"/>
  <c r="O28" s="1"/>
  <c r="K27"/>
  <c r="O27" s="1"/>
  <c r="K26"/>
  <c r="O26" s="1"/>
  <c r="K25"/>
  <c r="O25" s="1"/>
  <c r="K23"/>
  <c r="O23" s="1"/>
  <c r="K22"/>
  <c r="O22" s="1"/>
  <c r="K21"/>
  <c r="O21" s="1"/>
  <c r="K20"/>
  <c r="O20" s="1"/>
  <c r="K18"/>
  <c r="O18" s="1"/>
  <c r="K17"/>
  <c r="O17" s="1"/>
  <c r="K47" l="1"/>
  <c r="O47"/>
</calcChain>
</file>

<file path=xl/sharedStrings.xml><?xml version="1.0" encoding="utf-8"?>
<sst xmlns="http://schemas.openxmlformats.org/spreadsheetml/2006/main" count="96" uniqueCount="71">
  <si>
    <t>Dues into Reserve Account</t>
  </si>
  <si>
    <t xml:space="preserve">INCOME </t>
  </si>
  <si>
    <t>Dues Income</t>
  </si>
  <si>
    <t>EXPENSES</t>
  </si>
  <si>
    <t xml:space="preserve">Estimated </t>
  </si>
  <si>
    <t>Accounting</t>
  </si>
  <si>
    <t>Alarm Monitoring</t>
  </si>
  <si>
    <t>Cable TV</t>
  </si>
  <si>
    <t>Electric-Entry</t>
  </si>
  <si>
    <t>Insurance</t>
  </si>
  <si>
    <t>Landscaping</t>
  </si>
  <si>
    <t>Maintenance Exterior</t>
  </si>
  <si>
    <t xml:space="preserve">  Tree Spraying</t>
  </si>
  <si>
    <t xml:space="preserve">  Maintenance Ext- other</t>
  </si>
  <si>
    <t>Maintenance Interior</t>
  </si>
  <si>
    <t>Managemant Fee</t>
  </si>
  <si>
    <t>Miscellaneous</t>
  </si>
  <si>
    <t xml:space="preserve">  Reserve Study Consultant</t>
  </si>
  <si>
    <t xml:space="preserve">  Legal And Professional Fees</t>
  </si>
  <si>
    <t>Office Expense</t>
  </si>
  <si>
    <t>Sewer</t>
  </si>
  <si>
    <t>Snow Plowing</t>
  </si>
  <si>
    <t>Snow Removal - roof and heavy equipment</t>
  </si>
  <si>
    <t>Storage Unit</t>
  </si>
  <si>
    <t>Trash Removal</t>
  </si>
  <si>
    <t>Water</t>
  </si>
  <si>
    <t xml:space="preserve">  Water Extra Usage</t>
  </si>
  <si>
    <t xml:space="preserve">  Water - Sprinkler</t>
  </si>
  <si>
    <t xml:space="preserve">  Water - Base</t>
  </si>
  <si>
    <t>Window Cleaning</t>
  </si>
  <si>
    <t xml:space="preserve">  Roof Repairs</t>
  </si>
  <si>
    <t>Budget</t>
  </si>
  <si>
    <t>Inc and Exps</t>
  </si>
  <si>
    <t>Ineterest Income</t>
  </si>
  <si>
    <t xml:space="preserve">TOTAL </t>
  </si>
  <si>
    <t xml:space="preserve">Reimbursed by Owner </t>
  </si>
  <si>
    <t>Total Expenses</t>
  </si>
  <si>
    <t>Oct, 2012</t>
  </si>
  <si>
    <t xml:space="preserve"> 2012-2013</t>
  </si>
  <si>
    <t xml:space="preserve">June, July, </t>
  </si>
  <si>
    <t xml:space="preserve">Aug, Sept </t>
  </si>
  <si>
    <t>2013</t>
  </si>
  <si>
    <t xml:space="preserve">  Driveway Repairs</t>
  </si>
  <si>
    <t>Painting</t>
  </si>
  <si>
    <t xml:space="preserve">thru May </t>
  </si>
  <si>
    <t>Late Fees</t>
  </si>
  <si>
    <t xml:space="preserve">(under) </t>
  </si>
  <si>
    <t>same</t>
  </si>
  <si>
    <t xml:space="preserve">Proposed </t>
  </si>
  <si>
    <t xml:space="preserve">2013-2104 </t>
  </si>
  <si>
    <t xml:space="preserve">same - prepaid for discount </t>
  </si>
  <si>
    <t xml:space="preserve">owners billed </t>
  </si>
  <si>
    <t>rates increase</t>
  </si>
  <si>
    <t>increase $95</t>
  </si>
  <si>
    <t>zero</t>
  </si>
  <si>
    <t>Same</t>
  </si>
  <si>
    <t xml:space="preserve">$ Over </t>
  </si>
  <si>
    <t xml:space="preserve"> increased rates $210/mth</t>
  </si>
  <si>
    <t>same-prepaid</t>
  </si>
  <si>
    <t>Operating Fund</t>
  </si>
  <si>
    <t xml:space="preserve">Actual June </t>
  </si>
  <si>
    <t xml:space="preserve">exps </t>
  </si>
  <si>
    <t>thru June</t>
  </si>
  <si>
    <t xml:space="preserve">(deleted from </t>
  </si>
  <si>
    <t>G column and add</t>
  </si>
  <si>
    <t xml:space="preserve">to D </t>
  </si>
  <si>
    <t>Accrual</t>
  </si>
  <si>
    <t>July, Aug</t>
  </si>
  <si>
    <t xml:space="preserve"> Sept  2013</t>
  </si>
  <si>
    <t>INCOME STATEMENT AND PROPOSED BUDGET 2012-2013</t>
  </si>
  <si>
    <t>Contingency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</si>
</sst>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quotePrefix="1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1" fillId="0" borderId="0" xfId="1" applyNumberFormat="1" applyFont="1"/>
    <xf numFmtId="164" fontId="1" fillId="0" borderId="1" xfId="1" applyNumberFormat="1" applyFont="1" applyBorder="1"/>
    <xf numFmtId="164" fontId="5" fillId="0" borderId="0" xfId="1" applyNumberFormat="1" applyFont="1"/>
    <xf numFmtId="164" fontId="0" fillId="0" borderId="2" xfId="1" applyNumberFormat="1" applyFont="1" applyBorder="1"/>
    <xf numFmtId="0" fontId="6" fillId="0" borderId="0" xfId="0" applyFont="1"/>
    <xf numFmtId="164" fontId="6" fillId="0" borderId="2" xfId="1" applyNumberFormat="1" applyFont="1" applyBorder="1"/>
    <xf numFmtId="164" fontId="1" fillId="0" borderId="0" xfId="1" applyNumberFormat="1" applyFont="1" applyBorder="1"/>
    <xf numFmtId="164" fontId="0" fillId="0" borderId="0" xfId="1" applyNumberFormat="1" applyFont="1" applyBorder="1"/>
    <xf numFmtId="164" fontId="0" fillId="0" borderId="2" xfId="1" quotePrefix="1" applyNumberFormat="1" applyFont="1" applyBorder="1"/>
    <xf numFmtId="164" fontId="0" fillId="0" borderId="3" xfId="1" applyNumberFormat="1" applyFont="1" applyBorder="1"/>
    <xf numFmtId="164" fontId="0" fillId="0" borderId="0" xfId="0" applyNumberFormat="1"/>
    <xf numFmtId="49" fontId="1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0" fontId="3" fillId="0" borderId="1" xfId="0" applyFont="1" applyBorder="1"/>
    <xf numFmtId="164" fontId="7" fillId="0" borderId="0" xfId="1" applyNumberFormat="1" applyFont="1"/>
    <xf numFmtId="0" fontId="6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workbookViewId="0">
      <selection activeCell="T45" sqref="T45"/>
    </sheetView>
  </sheetViews>
  <sheetFormatPr defaultRowHeight="15"/>
  <cols>
    <col min="3" max="3" width="9.42578125" customWidth="1"/>
    <col min="4" max="4" width="12" style="7" hidden="1" customWidth="1"/>
    <col min="5" max="5" width="14" customWidth="1"/>
    <col min="6" max="6" width="2.42578125" customWidth="1"/>
    <col min="7" max="7" width="16.28515625" hidden="1" customWidth="1"/>
    <col min="8" max="8" width="16.28515625" customWidth="1"/>
    <col min="9" max="9" width="12.28515625" style="7" hidden="1" customWidth="1"/>
    <col min="10" max="10" width="2.42578125" customWidth="1"/>
    <col min="11" max="11" width="12.140625" style="7" customWidth="1"/>
    <col min="12" max="12" width="2.42578125" customWidth="1"/>
    <col min="13" max="13" width="8.7109375" style="7" customWidth="1"/>
    <col min="14" max="14" width="3" customWidth="1"/>
    <col min="15" max="15" width="9.5703125" style="7" customWidth="1"/>
    <col min="16" max="16" width="2.7109375" customWidth="1"/>
    <col min="17" max="17" width="16.85546875" style="6" customWidth="1"/>
    <col min="18" max="18" width="1.140625" hidden="1" customWidth="1"/>
    <col min="19" max="19" width="2" customWidth="1"/>
    <col min="20" max="20" width="11" style="7" customWidth="1"/>
  </cols>
  <sheetData>
    <row r="1" spans="1:20">
      <c r="A1" s="1" t="s">
        <v>69</v>
      </c>
    </row>
    <row r="2" spans="1:20">
      <c r="A2" s="1" t="s">
        <v>59</v>
      </c>
      <c r="I2" s="8"/>
      <c r="K2" s="8"/>
    </row>
    <row r="3" spans="1:20">
      <c r="A3" s="1" t="s">
        <v>66</v>
      </c>
      <c r="I3" s="8" t="s">
        <v>4</v>
      </c>
      <c r="K3" s="8" t="s">
        <v>4</v>
      </c>
    </row>
    <row r="4" spans="1:20">
      <c r="D4" s="8" t="s">
        <v>32</v>
      </c>
      <c r="E4" s="8" t="s">
        <v>32</v>
      </c>
      <c r="F4" s="1"/>
      <c r="G4" s="1" t="s">
        <v>60</v>
      </c>
      <c r="H4" s="8" t="s">
        <v>4</v>
      </c>
      <c r="I4" s="8" t="s">
        <v>32</v>
      </c>
      <c r="J4" s="1"/>
      <c r="K4" s="8" t="s">
        <v>32</v>
      </c>
      <c r="L4" s="1"/>
      <c r="M4" s="8"/>
      <c r="N4" s="1"/>
      <c r="O4" s="8" t="s">
        <v>56</v>
      </c>
      <c r="P4" s="1"/>
      <c r="T4" s="8" t="s">
        <v>48</v>
      </c>
    </row>
    <row r="5" spans="1:20">
      <c r="D5" s="8" t="s">
        <v>37</v>
      </c>
      <c r="E5" s="8" t="s">
        <v>37</v>
      </c>
      <c r="F5" s="1"/>
      <c r="G5" s="1" t="s">
        <v>61</v>
      </c>
      <c r="H5" s="8" t="s">
        <v>32</v>
      </c>
      <c r="I5" s="8" t="s">
        <v>39</v>
      </c>
      <c r="J5" s="1"/>
      <c r="K5" s="8" t="s">
        <v>34</v>
      </c>
      <c r="L5" s="1"/>
      <c r="M5" s="8" t="s">
        <v>31</v>
      </c>
      <c r="N5" s="1"/>
      <c r="O5" s="8" t="s">
        <v>31</v>
      </c>
      <c r="P5" s="1"/>
      <c r="T5" s="8" t="s">
        <v>49</v>
      </c>
    </row>
    <row r="6" spans="1:20">
      <c r="D6" s="8" t="s">
        <v>44</v>
      </c>
      <c r="E6" s="8" t="s">
        <v>62</v>
      </c>
      <c r="F6" s="1"/>
      <c r="G6" s="1" t="s">
        <v>63</v>
      </c>
      <c r="H6" s="8" t="s">
        <v>67</v>
      </c>
      <c r="I6" s="14" t="s">
        <v>40</v>
      </c>
      <c r="J6" s="1"/>
      <c r="K6" s="8" t="s">
        <v>38</v>
      </c>
      <c r="L6" s="1"/>
      <c r="M6" s="8"/>
      <c r="N6" s="1"/>
      <c r="O6" s="8" t="s">
        <v>46</v>
      </c>
      <c r="P6" s="1"/>
      <c r="T6" s="8" t="s">
        <v>31</v>
      </c>
    </row>
    <row r="7" spans="1:20">
      <c r="D7" s="9" t="s">
        <v>41</v>
      </c>
      <c r="E7" s="9" t="s">
        <v>41</v>
      </c>
      <c r="F7" s="1"/>
      <c r="G7" s="1" t="s">
        <v>64</v>
      </c>
      <c r="H7" s="9" t="s">
        <v>68</v>
      </c>
      <c r="I7" s="19">
        <v>2013</v>
      </c>
      <c r="J7" s="1"/>
      <c r="K7" s="9"/>
      <c r="L7" s="1"/>
      <c r="M7" s="9"/>
      <c r="N7" s="1"/>
      <c r="O7" s="20"/>
      <c r="P7" s="2"/>
      <c r="Q7" s="21"/>
      <c r="T7" s="9"/>
    </row>
    <row r="8" spans="1:20">
      <c r="G8" s="1" t="s">
        <v>65</v>
      </c>
      <c r="H8" s="1"/>
    </row>
    <row r="9" spans="1:20">
      <c r="A9" s="4" t="s">
        <v>1</v>
      </c>
    </row>
    <row r="10" spans="1:20">
      <c r="A10" t="s">
        <v>0</v>
      </c>
      <c r="K10" s="7">
        <f t="shared" ref="K10:K14" si="0">+I10+D10</f>
        <v>0</v>
      </c>
      <c r="M10" s="10">
        <v>0</v>
      </c>
    </row>
    <row r="11" spans="1:20">
      <c r="A11" t="s">
        <v>2</v>
      </c>
      <c r="D11" s="7">
        <v>61912</v>
      </c>
      <c r="E11" s="18">
        <v>63387</v>
      </c>
      <c r="G11">
        <v>7739</v>
      </c>
      <c r="H11" s="18">
        <v>21165</v>
      </c>
      <c r="I11" s="7">
        <v>22640</v>
      </c>
      <c r="K11" s="7">
        <f t="shared" si="0"/>
        <v>84552</v>
      </c>
      <c r="M11" s="22">
        <v>84535</v>
      </c>
      <c r="O11" s="7">
        <f>+K11-M11</f>
        <v>17</v>
      </c>
    </row>
    <row r="12" spans="1:20">
      <c r="A12" t="s">
        <v>33</v>
      </c>
      <c r="O12" s="7">
        <f>+K12-M12</f>
        <v>0</v>
      </c>
    </row>
    <row r="13" spans="1:20">
      <c r="A13" t="s">
        <v>35</v>
      </c>
      <c r="D13" s="7">
        <v>283</v>
      </c>
      <c r="K13" s="7">
        <f t="shared" si="0"/>
        <v>283</v>
      </c>
      <c r="M13" s="7">
        <v>0</v>
      </c>
      <c r="O13" s="7">
        <f>+M13-K13</f>
        <v>-283</v>
      </c>
    </row>
    <row r="14" spans="1:20">
      <c r="A14" t="s">
        <v>45</v>
      </c>
      <c r="D14" s="7">
        <v>351.17</v>
      </c>
      <c r="E14" s="18">
        <f>+D14 + G14</f>
        <v>435.17</v>
      </c>
      <c r="G14">
        <v>84</v>
      </c>
      <c r="H14" s="18"/>
      <c r="K14" s="7">
        <f t="shared" si="0"/>
        <v>351.17</v>
      </c>
      <c r="O14" s="7">
        <f>+K14-M14</f>
        <v>351.17</v>
      </c>
    </row>
    <row r="16" spans="1:20">
      <c r="A16" s="5" t="s">
        <v>3</v>
      </c>
      <c r="D16" s="15"/>
      <c r="E16" s="18">
        <f t="shared" ref="E16:E44" si="1">+D16 + G16</f>
        <v>0</v>
      </c>
    </row>
    <row r="17" spans="1:20">
      <c r="A17" t="s">
        <v>5</v>
      </c>
      <c r="D17" s="7">
        <v>500</v>
      </c>
      <c r="E17" s="18">
        <f t="shared" si="1"/>
        <v>500</v>
      </c>
      <c r="H17" s="18">
        <f t="shared" ref="H17:H44" si="2">+I17-G17</f>
        <v>0</v>
      </c>
      <c r="I17" s="7">
        <v>0</v>
      </c>
      <c r="K17" s="7">
        <f>+I17+D17</f>
        <v>500</v>
      </c>
      <c r="M17" s="7">
        <v>405</v>
      </c>
      <c r="O17" s="7">
        <f>+K17-M17</f>
        <v>95</v>
      </c>
      <c r="Q17" s="6" t="s">
        <v>53</v>
      </c>
      <c r="T17" s="7">
        <v>500</v>
      </c>
    </row>
    <row r="18" spans="1:20">
      <c r="A18" t="s">
        <v>6</v>
      </c>
      <c r="D18" s="7">
        <v>2469</v>
      </c>
      <c r="E18" s="18">
        <f t="shared" si="1"/>
        <v>2469</v>
      </c>
      <c r="H18" s="18">
        <f t="shared" si="2"/>
        <v>823</v>
      </c>
      <c r="I18" s="7">
        <v>823</v>
      </c>
      <c r="K18" s="7">
        <f t="shared" ref="K18:K44" si="3">+I18+D18</f>
        <v>3292</v>
      </c>
      <c r="M18" s="7">
        <v>3292</v>
      </c>
      <c r="O18" s="7">
        <f>+K18-M18</f>
        <v>0</v>
      </c>
      <c r="Q18" s="6" t="s">
        <v>47</v>
      </c>
      <c r="T18" s="7">
        <v>3292</v>
      </c>
    </row>
    <row r="19" spans="1:20">
      <c r="A19" t="s">
        <v>7</v>
      </c>
      <c r="D19" s="7">
        <v>3282.86</v>
      </c>
      <c r="E19" s="18">
        <f t="shared" si="1"/>
        <v>3702.86</v>
      </c>
      <c r="G19">
        <v>420</v>
      </c>
      <c r="H19" s="18">
        <f t="shared" si="2"/>
        <v>1261</v>
      </c>
      <c r="I19" s="7">
        <v>1681</v>
      </c>
      <c r="K19" s="7">
        <f t="shared" si="3"/>
        <v>4963.8600000000006</v>
      </c>
      <c r="M19" s="7">
        <v>4830</v>
      </c>
      <c r="O19" s="7">
        <f t="shared" ref="O19:O43" si="4">+K19-M19</f>
        <v>133.86000000000058</v>
      </c>
      <c r="Q19" s="6" t="s">
        <v>57</v>
      </c>
      <c r="T19" s="7">
        <v>5040</v>
      </c>
    </row>
    <row r="20" spans="1:20">
      <c r="A20" t="s">
        <v>8</v>
      </c>
      <c r="D20" s="7">
        <v>127.59</v>
      </c>
      <c r="E20" s="18">
        <f t="shared" si="1"/>
        <v>142.59</v>
      </c>
      <c r="G20">
        <v>15</v>
      </c>
      <c r="H20" s="18">
        <f t="shared" si="2"/>
        <v>53</v>
      </c>
      <c r="I20" s="7">
        <v>68</v>
      </c>
      <c r="K20" s="7">
        <f t="shared" si="3"/>
        <v>195.59</v>
      </c>
      <c r="M20" s="7">
        <v>204</v>
      </c>
      <c r="O20" s="7">
        <f t="shared" si="4"/>
        <v>-8.4099999999999966</v>
      </c>
      <c r="Q20" s="6" t="s">
        <v>47</v>
      </c>
      <c r="T20" s="7">
        <v>204</v>
      </c>
    </row>
    <row r="21" spans="1:20">
      <c r="A21" t="s">
        <v>9</v>
      </c>
      <c r="D21" s="7">
        <v>13662.59</v>
      </c>
      <c r="E21" s="18">
        <f t="shared" si="1"/>
        <v>15133.59</v>
      </c>
      <c r="G21">
        <v>1471</v>
      </c>
      <c r="H21" s="18">
        <f t="shared" si="2"/>
        <v>5146</v>
      </c>
      <c r="I21" s="7">
        <v>6617</v>
      </c>
      <c r="K21" s="7">
        <f t="shared" si="3"/>
        <v>20279.59</v>
      </c>
      <c r="M21" s="22">
        <v>19851</v>
      </c>
      <c r="O21" s="7">
        <f t="shared" si="4"/>
        <v>428.59000000000015</v>
      </c>
      <c r="Q21" s="6" t="s">
        <v>58</v>
      </c>
      <c r="T21" s="7">
        <v>20279</v>
      </c>
    </row>
    <row r="22" spans="1:20">
      <c r="A22" t="s">
        <v>10</v>
      </c>
      <c r="D22" s="7">
        <v>225</v>
      </c>
      <c r="E22" s="18">
        <f t="shared" si="1"/>
        <v>225</v>
      </c>
      <c r="H22" s="18">
        <f t="shared" si="2"/>
        <v>3375</v>
      </c>
      <c r="I22" s="7">
        <v>3375</v>
      </c>
      <c r="K22" s="7">
        <f t="shared" si="3"/>
        <v>3600</v>
      </c>
      <c r="M22" s="7">
        <v>3600</v>
      </c>
      <c r="O22" s="7">
        <f t="shared" si="4"/>
        <v>0</v>
      </c>
      <c r="T22" s="7">
        <v>3600</v>
      </c>
    </row>
    <row r="23" spans="1:20">
      <c r="A23" t="s">
        <v>11</v>
      </c>
      <c r="E23" s="18">
        <f t="shared" si="1"/>
        <v>0</v>
      </c>
      <c r="H23" s="18">
        <f t="shared" si="2"/>
        <v>0</v>
      </c>
      <c r="K23" s="7">
        <f t="shared" si="3"/>
        <v>0</v>
      </c>
      <c r="O23" s="7">
        <f t="shared" si="4"/>
        <v>0</v>
      </c>
    </row>
    <row r="24" spans="1:20">
      <c r="A24" t="s">
        <v>42</v>
      </c>
      <c r="D24" s="7">
        <v>0</v>
      </c>
      <c r="E24" s="18">
        <f t="shared" si="1"/>
        <v>0</v>
      </c>
      <c r="H24" s="18">
        <f t="shared" si="2"/>
        <v>5860</v>
      </c>
      <c r="I24" s="7">
        <v>5860</v>
      </c>
      <c r="K24" s="22">
        <v>5860</v>
      </c>
      <c r="M24" s="7">
        <v>5860</v>
      </c>
      <c r="Q24" s="6" t="s">
        <v>54</v>
      </c>
      <c r="T24" s="7">
        <v>0</v>
      </c>
    </row>
    <row r="25" spans="1:20">
      <c r="A25" t="s">
        <v>12</v>
      </c>
      <c r="D25" s="7">
        <v>0</v>
      </c>
      <c r="E25" s="18">
        <f t="shared" si="1"/>
        <v>0</v>
      </c>
      <c r="H25" s="18">
        <f t="shared" si="2"/>
        <v>500</v>
      </c>
      <c r="I25" s="7">
        <v>500</v>
      </c>
      <c r="K25" s="7">
        <f t="shared" si="3"/>
        <v>500</v>
      </c>
      <c r="M25" s="7">
        <v>500</v>
      </c>
      <c r="O25" s="7">
        <f t="shared" si="4"/>
        <v>0</v>
      </c>
      <c r="Q25" s="6" t="s">
        <v>47</v>
      </c>
      <c r="T25" s="7">
        <v>500</v>
      </c>
    </row>
    <row r="26" spans="1:20">
      <c r="A26" t="s">
        <v>30</v>
      </c>
      <c r="D26" s="7">
        <v>0</v>
      </c>
      <c r="E26" s="18">
        <f t="shared" si="1"/>
        <v>438</v>
      </c>
      <c r="G26">
        <v>438</v>
      </c>
      <c r="H26" s="18">
        <f t="shared" si="2"/>
        <v>562</v>
      </c>
      <c r="I26" s="7">
        <v>1000</v>
      </c>
      <c r="K26" s="7">
        <f t="shared" si="3"/>
        <v>1000</v>
      </c>
      <c r="M26" s="7">
        <v>1000</v>
      </c>
      <c r="O26" s="7">
        <f t="shared" si="4"/>
        <v>0</v>
      </c>
      <c r="Q26" s="6" t="s">
        <v>47</v>
      </c>
      <c r="T26" s="7">
        <v>1000</v>
      </c>
    </row>
    <row r="27" spans="1:20">
      <c r="A27" t="s">
        <v>13</v>
      </c>
      <c r="D27" s="7">
        <v>410</v>
      </c>
      <c r="E27" s="18">
        <f t="shared" si="1"/>
        <v>660</v>
      </c>
      <c r="G27">
        <v>250</v>
      </c>
      <c r="H27" s="18">
        <f t="shared" si="2"/>
        <v>340</v>
      </c>
      <c r="I27" s="7">
        <v>590</v>
      </c>
      <c r="K27" s="7">
        <f t="shared" si="3"/>
        <v>1000</v>
      </c>
      <c r="M27" s="7">
        <v>1000</v>
      </c>
      <c r="O27" s="7">
        <f t="shared" si="4"/>
        <v>0</v>
      </c>
      <c r="Q27" s="6" t="s">
        <v>47</v>
      </c>
      <c r="T27" s="7">
        <v>1000</v>
      </c>
    </row>
    <row r="28" spans="1:20">
      <c r="A28" t="s">
        <v>14</v>
      </c>
      <c r="D28" s="7">
        <v>200</v>
      </c>
      <c r="E28" s="18">
        <f t="shared" si="1"/>
        <v>200</v>
      </c>
      <c r="H28" s="18">
        <f t="shared" si="2"/>
        <v>1800</v>
      </c>
      <c r="I28" s="7">
        <v>1800</v>
      </c>
      <c r="K28" s="7">
        <f t="shared" si="3"/>
        <v>2000</v>
      </c>
      <c r="M28" s="7">
        <v>2000</v>
      </c>
      <c r="O28" s="7">
        <f t="shared" si="4"/>
        <v>0</v>
      </c>
      <c r="Q28" s="6" t="s">
        <v>47</v>
      </c>
      <c r="T28" s="7">
        <v>2000</v>
      </c>
    </row>
    <row r="29" spans="1:20">
      <c r="A29" t="s">
        <v>15</v>
      </c>
      <c r="D29" s="7">
        <v>4880</v>
      </c>
      <c r="E29" s="18">
        <f t="shared" si="1"/>
        <v>5490</v>
      </c>
      <c r="G29">
        <v>610</v>
      </c>
      <c r="H29" s="18">
        <f t="shared" si="2"/>
        <v>1830</v>
      </c>
      <c r="I29" s="7">
        <v>2440</v>
      </c>
      <c r="K29" s="7">
        <f t="shared" si="3"/>
        <v>7320</v>
      </c>
      <c r="M29" s="7">
        <v>7320</v>
      </c>
      <c r="O29" s="7">
        <f t="shared" si="4"/>
        <v>0</v>
      </c>
      <c r="Q29" s="6" t="s">
        <v>47</v>
      </c>
      <c r="T29" s="7">
        <v>7320</v>
      </c>
    </row>
    <row r="30" spans="1:20">
      <c r="A30" t="s">
        <v>16</v>
      </c>
      <c r="E30" s="18">
        <f t="shared" si="1"/>
        <v>0</v>
      </c>
      <c r="H30" s="18">
        <f t="shared" si="2"/>
        <v>0</v>
      </c>
      <c r="K30" s="7">
        <f t="shared" si="3"/>
        <v>0</v>
      </c>
      <c r="O30" s="7">
        <f t="shared" si="4"/>
        <v>0</v>
      </c>
    </row>
    <row r="31" spans="1:20">
      <c r="A31" t="s">
        <v>17</v>
      </c>
      <c r="E31" s="18">
        <f t="shared" si="1"/>
        <v>0</v>
      </c>
      <c r="H31" s="18">
        <f t="shared" si="2"/>
        <v>500</v>
      </c>
      <c r="I31" s="7">
        <v>500</v>
      </c>
      <c r="K31" s="7">
        <f t="shared" si="3"/>
        <v>500</v>
      </c>
      <c r="M31" s="7">
        <v>500</v>
      </c>
      <c r="O31" s="7">
        <f t="shared" si="4"/>
        <v>0</v>
      </c>
      <c r="Q31" s="6" t="s">
        <v>47</v>
      </c>
      <c r="T31" s="7">
        <v>500</v>
      </c>
    </row>
    <row r="32" spans="1:20">
      <c r="A32" t="s">
        <v>18</v>
      </c>
      <c r="E32" s="18">
        <f t="shared" si="1"/>
        <v>0</v>
      </c>
      <c r="H32" s="18">
        <f t="shared" si="2"/>
        <v>500</v>
      </c>
      <c r="I32" s="7">
        <v>500</v>
      </c>
      <c r="K32" s="7">
        <f t="shared" si="3"/>
        <v>500</v>
      </c>
      <c r="M32" s="7">
        <v>500</v>
      </c>
      <c r="O32" s="7">
        <f t="shared" si="4"/>
        <v>0</v>
      </c>
      <c r="Q32" s="6" t="s">
        <v>47</v>
      </c>
      <c r="T32" s="7">
        <v>500</v>
      </c>
    </row>
    <row r="33" spans="1:20">
      <c r="A33" t="s">
        <v>19</v>
      </c>
      <c r="D33" s="7">
        <v>53</v>
      </c>
      <c r="E33" s="18">
        <f t="shared" si="1"/>
        <v>238</v>
      </c>
      <c r="G33">
        <v>185</v>
      </c>
      <c r="H33" s="18">
        <f t="shared" si="2"/>
        <v>12</v>
      </c>
      <c r="I33" s="7">
        <v>197</v>
      </c>
      <c r="K33" s="7">
        <f t="shared" si="3"/>
        <v>250</v>
      </c>
      <c r="M33" s="7">
        <v>250</v>
      </c>
      <c r="O33" s="7">
        <f t="shared" si="4"/>
        <v>0</v>
      </c>
      <c r="Q33" s="6" t="s">
        <v>47</v>
      </c>
      <c r="T33" s="7">
        <v>250</v>
      </c>
    </row>
    <row r="34" spans="1:20">
      <c r="A34" t="s">
        <v>43</v>
      </c>
      <c r="D34" s="7">
        <v>0</v>
      </c>
      <c r="E34" s="18">
        <f t="shared" si="1"/>
        <v>0</v>
      </c>
      <c r="H34" s="18">
        <f t="shared" si="2"/>
        <v>3000</v>
      </c>
      <c r="I34" s="7">
        <v>3000</v>
      </c>
      <c r="K34" s="7">
        <f t="shared" ref="K34" si="5">+I34+D34</f>
        <v>3000</v>
      </c>
      <c r="M34" s="7">
        <v>3000</v>
      </c>
      <c r="O34" s="7">
        <f t="shared" ref="O34" si="6">+K34-M34</f>
        <v>0</v>
      </c>
      <c r="Q34" s="6" t="s">
        <v>47</v>
      </c>
      <c r="T34" s="7">
        <v>3000</v>
      </c>
    </row>
    <row r="35" spans="1:20">
      <c r="A35" t="s">
        <v>20</v>
      </c>
      <c r="D35" s="7">
        <v>7347</v>
      </c>
      <c r="E35" s="18">
        <f t="shared" si="1"/>
        <v>7347</v>
      </c>
      <c r="H35" s="18">
        <f t="shared" si="2"/>
        <v>2450</v>
      </c>
      <c r="I35" s="7">
        <v>2450</v>
      </c>
      <c r="K35" s="7">
        <f t="shared" si="3"/>
        <v>9797</v>
      </c>
      <c r="M35" s="7">
        <v>9797</v>
      </c>
      <c r="O35" s="7">
        <f t="shared" si="4"/>
        <v>0</v>
      </c>
      <c r="Q35" s="6" t="s">
        <v>55</v>
      </c>
      <c r="T35" s="7">
        <v>9797</v>
      </c>
    </row>
    <row r="36" spans="1:20">
      <c r="A36" t="s">
        <v>21</v>
      </c>
      <c r="D36" s="7">
        <v>7200</v>
      </c>
      <c r="E36" s="18">
        <f t="shared" si="1"/>
        <v>7200</v>
      </c>
      <c r="H36" s="18">
        <f t="shared" si="2"/>
        <v>0</v>
      </c>
      <c r="I36" s="7">
        <v>0</v>
      </c>
      <c r="K36" s="7">
        <f t="shared" si="3"/>
        <v>7200</v>
      </c>
      <c r="M36" s="7">
        <v>7200</v>
      </c>
      <c r="O36" s="7">
        <f t="shared" si="4"/>
        <v>0</v>
      </c>
      <c r="Q36" s="6" t="s">
        <v>47</v>
      </c>
      <c r="T36" s="7">
        <v>7200</v>
      </c>
    </row>
    <row r="37" spans="1:20">
      <c r="A37" t="s">
        <v>22</v>
      </c>
      <c r="D37" s="7">
        <v>2210</v>
      </c>
      <c r="E37" s="18">
        <f t="shared" si="1"/>
        <v>2210</v>
      </c>
      <c r="H37" s="18">
        <f t="shared" si="2"/>
        <v>0</v>
      </c>
      <c r="I37" s="7">
        <v>0</v>
      </c>
      <c r="K37" s="7">
        <f t="shared" si="3"/>
        <v>2210</v>
      </c>
      <c r="M37" s="7">
        <v>3000</v>
      </c>
      <c r="O37" s="7">
        <f t="shared" si="4"/>
        <v>-790</v>
      </c>
      <c r="Q37" s="6" t="s">
        <v>47</v>
      </c>
      <c r="T37" s="7">
        <v>3000</v>
      </c>
    </row>
    <row r="38" spans="1:20">
      <c r="A38" t="s">
        <v>23</v>
      </c>
      <c r="D38" s="7">
        <v>1654</v>
      </c>
      <c r="E38" s="18">
        <f t="shared" si="1"/>
        <v>1654</v>
      </c>
      <c r="H38" s="18">
        <f t="shared" si="2"/>
        <v>0</v>
      </c>
      <c r="I38" s="7">
        <v>0</v>
      </c>
      <c r="K38" s="7">
        <f t="shared" si="3"/>
        <v>1654</v>
      </c>
      <c r="M38" s="7">
        <v>1200</v>
      </c>
      <c r="O38" s="7">
        <f t="shared" si="4"/>
        <v>454</v>
      </c>
      <c r="Q38" s="6" t="s">
        <v>50</v>
      </c>
      <c r="T38" s="7">
        <v>1200</v>
      </c>
    </row>
    <row r="39" spans="1:20">
      <c r="A39" t="s">
        <v>24</v>
      </c>
      <c r="D39" s="7">
        <v>1758.34</v>
      </c>
      <c r="E39" s="18">
        <f t="shared" si="1"/>
        <v>2007.34</v>
      </c>
      <c r="G39">
        <v>249</v>
      </c>
      <c r="H39" s="18">
        <f t="shared" si="2"/>
        <v>747</v>
      </c>
      <c r="I39" s="7">
        <v>996</v>
      </c>
      <c r="K39" s="7">
        <f t="shared" si="3"/>
        <v>2754.34</v>
      </c>
      <c r="M39" s="7">
        <v>2988</v>
      </c>
      <c r="O39" s="7">
        <f t="shared" si="4"/>
        <v>-233.65999999999985</v>
      </c>
      <c r="Q39" s="6" t="s">
        <v>47</v>
      </c>
      <c r="T39" s="7">
        <v>2988</v>
      </c>
    </row>
    <row r="40" spans="1:20">
      <c r="A40" t="s">
        <v>25</v>
      </c>
      <c r="E40" s="18">
        <f t="shared" si="1"/>
        <v>0</v>
      </c>
      <c r="H40" s="18">
        <f t="shared" si="2"/>
        <v>0</v>
      </c>
      <c r="K40" s="7">
        <f t="shared" si="3"/>
        <v>0</v>
      </c>
      <c r="O40" s="7">
        <f t="shared" si="4"/>
        <v>0</v>
      </c>
    </row>
    <row r="41" spans="1:20">
      <c r="A41" t="s">
        <v>26</v>
      </c>
      <c r="D41" s="7">
        <v>283.25</v>
      </c>
      <c r="E41" s="18">
        <f t="shared" si="1"/>
        <v>283.25</v>
      </c>
      <c r="H41" s="18">
        <f t="shared" si="2"/>
        <v>0</v>
      </c>
      <c r="I41" s="7">
        <v>0</v>
      </c>
      <c r="K41" s="7">
        <f t="shared" si="3"/>
        <v>283.25</v>
      </c>
      <c r="O41" s="7">
        <f t="shared" si="4"/>
        <v>283.25</v>
      </c>
      <c r="Q41" s="6" t="s">
        <v>51</v>
      </c>
    </row>
    <row r="42" spans="1:20">
      <c r="A42" t="s">
        <v>27</v>
      </c>
      <c r="D42" s="7">
        <v>401.55</v>
      </c>
      <c r="E42" s="18">
        <f t="shared" si="1"/>
        <v>401.55</v>
      </c>
      <c r="H42" s="18">
        <f t="shared" si="2"/>
        <v>84</v>
      </c>
      <c r="I42" s="7">
        <v>84</v>
      </c>
      <c r="K42" s="7">
        <f t="shared" si="3"/>
        <v>485.55</v>
      </c>
      <c r="M42" s="7">
        <v>336</v>
      </c>
      <c r="O42" s="7">
        <f t="shared" si="4"/>
        <v>149.55000000000001</v>
      </c>
      <c r="Q42" s="6" t="s">
        <v>52</v>
      </c>
      <c r="T42" s="7">
        <v>486</v>
      </c>
    </row>
    <row r="43" spans="1:20">
      <c r="A43" t="s">
        <v>28</v>
      </c>
      <c r="D43" s="7">
        <v>3218.05</v>
      </c>
      <c r="E43" s="18">
        <f t="shared" si="1"/>
        <v>3218.05</v>
      </c>
      <c r="H43" s="18">
        <f t="shared" si="2"/>
        <v>1538</v>
      </c>
      <c r="I43" s="7">
        <v>1538</v>
      </c>
      <c r="K43" s="7">
        <f t="shared" si="3"/>
        <v>4756.05</v>
      </c>
      <c r="M43" s="7">
        <v>4614</v>
      </c>
      <c r="O43" s="7">
        <f t="shared" si="4"/>
        <v>142.05000000000018</v>
      </c>
      <c r="Q43" s="6" t="s">
        <v>52</v>
      </c>
      <c r="T43" s="7">
        <v>4898</v>
      </c>
    </row>
    <row r="44" spans="1:20">
      <c r="A44" t="s">
        <v>29</v>
      </c>
      <c r="D44" s="7">
        <v>0</v>
      </c>
      <c r="E44" s="18">
        <f t="shared" si="1"/>
        <v>1300</v>
      </c>
      <c r="G44">
        <v>1300</v>
      </c>
      <c r="H44" s="18">
        <f t="shared" si="2"/>
        <v>0</v>
      </c>
      <c r="I44" s="7">
        <v>1300</v>
      </c>
      <c r="K44" s="7">
        <f t="shared" si="3"/>
        <v>1300</v>
      </c>
      <c r="M44" s="7">
        <v>1300</v>
      </c>
      <c r="O44" s="15">
        <v>0</v>
      </c>
      <c r="P44" s="2"/>
      <c r="Q44" s="6" t="s">
        <v>47</v>
      </c>
      <c r="T44" s="7">
        <v>1300</v>
      </c>
    </row>
    <row r="45" spans="1:20">
      <c r="A45" t="s">
        <v>70</v>
      </c>
      <c r="T45" s="7">
        <v>3875</v>
      </c>
    </row>
    <row r="46" spans="1:20" ht="15.75" thickBot="1">
      <c r="I46" s="23"/>
      <c r="J46" s="23"/>
      <c r="K46" s="23"/>
      <c r="L46" s="12"/>
      <c r="M46" s="13"/>
      <c r="O46" s="16"/>
      <c r="P46" s="3"/>
      <c r="T46" s="11"/>
    </row>
    <row r="47" spans="1:20">
      <c r="A47" t="s">
        <v>36</v>
      </c>
      <c r="K47" s="17">
        <f>SUM(K17:K44)</f>
        <v>85201.23000000001</v>
      </c>
      <c r="M47" s="7">
        <f>SUM(M17:M46)</f>
        <v>84547</v>
      </c>
      <c r="O47" s="7">
        <f>SUM(O17:O46)</f>
        <v>654.23000000000116</v>
      </c>
      <c r="T47" s="7">
        <f>SUM(T17:T46)</f>
        <v>83729</v>
      </c>
    </row>
  </sheetData>
  <mergeCells count="1">
    <mergeCell ref="I46:K46"/>
  </mergeCells>
  <printOptions gridLines="1"/>
  <pageMargins left="0.25" right="0.25" top="0.5" bottom="0.5" header="0" footer="0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2013-07-02T18:04:40Z</cp:lastPrinted>
  <dcterms:created xsi:type="dcterms:W3CDTF">2012-08-29T17:47:20Z</dcterms:created>
  <dcterms:modified xsi:type="dcterms:W3CDTF">2013-07-11T16:46:50Z</dcterms:modified>
</cp:coreProperties>
</file>